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VITI 2024\"/>
    </mc:Choice>
  </mc:AlternateContent>
  <xr:revisionPtr revIDLastSave="0" documentId="13_ncr:1_{7E59BD19-2AD1-4627-AF21-0D626F3EFD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PRANIMET!$A$1:$M$43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I39" i="6" l="1"/>
  <c r="R41" i="6" l="1"/>
  <c r="Q41" i="6"/>
  <c r="L41" i="6"/>
  <c r="G39" i="6"/>
  <c r="M37" i="12" l="1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O42" i="12" s="1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<sst xmlns="http://schemas.openxmlformats.org/spreadsheetml/2006/main" count="979" uniqueCount="893">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</sst>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43" fontId="0" fillId="2" borderId="0" xfId="0" applyNumberFormat="1" applyFill="1" applyAlignment="1">
      <alignment horizontal="center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43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5"/>
  <sheetViews>
    <sheetView zoomScaleNormal="100" zoomScaleSheetLayoutView="80" workbookViewId="0">
      <pane xSplit="2" ySplit="5" topLeftCell="D21" activePane="bottomRight" state="frozen"/>
      <selection pane="topRight" activeCell="B1" sqref="B1"/>
      <selection pane="bottomLeft" activeCell="A6" sqref="A6"/>
      <selection pane="bottomRight" activeCell="G34" sqref="G34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1" width="14.710937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1.28515625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20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21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22"/>
      <c r="B3" s="322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22"/>
      <c r="B4" s="322"/>
      <c r="C4" s="62"/>
      <c r="D4" s="64"/>
      <c r="E4" s="67"/>
      <c r="F4" s="69"/>
      <c r="G4" s="68"/>
      <c r="H4" s="68"/>
      <c r="I4" s="68"/>
      <c r="J4" s="68"/>
      <c r="K4" s="312" t="s">
        <v>868</v>
      </c>
      <c r="L4" s="69"/>
      <c r="M4" s="68"/>
      <c r="N4" s="68"/>
      <c r="O4" s="68"/>
      <c r="P4" s="68"/>
      <c r="Q4" s="310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23"/>
      <c r="B5" s="323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13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1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14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15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15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15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15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15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15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15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15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15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15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15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16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7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7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7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7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7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7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7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7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7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8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8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8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19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7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7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7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17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17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17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17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17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8">
        <f t="shared" si="20"/>
        <v>1630581.0899999999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f>187485.08-5255.8</f>
        <v>182229.28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17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18"/>
      <c r="B41" s="72" t="s">
        <v>890</v>
      </c>
      <c r="C41" s="73">
        <f t="shared" si="18"/>
        <v>4601287.38</v>
      </c>
      <c r="D41" s="73">
        <f t="shared" si="19"/>
        <v>4601287.38</v>
      </c>
      <c r="E41" s="108">
        <f t="shared" si="20"/>
        <v>2773719.2199999997</v>
      </c>
      <c r="F41" s="117">
        <v>223252.8</v>
      </c>
      <c r="G41" s="88">
        <v>294769.25</v>
      </c>
      <c r="H41" s="90">
        <v>50685.229999999996</v>
      </c>
      <c r="I41" s="88"/>
      <c r="J41" s="88">
        <v>2205011.94</v>
      </c>
      <c r="K41" s="73">
        <f t="shared" si="24"/>
        <v>1192902.6100000001</v>
      </c>
      <c r="L41" s="73">
        <f>1010838.89-50400</f>
        <v>960438.89</v>
      </c>
      <c r="M41" s="107">
        <v>101202.20000000001</v>
      </c>
      <c r="N41" s="138">
        <v>9989.1200000000008</v>
      </c>
      <c r="O41" s="107"/>
      <c r="P41" s="107">
        <v>121272.4</v>
      </c>
      <c r="Q41" s="73">
        <f t="shared" si="25"/>
        <v>634665.55000000005</v>
      </c>
      <c r="R41" s="73">
        <f>285998+5455</f>
        <v>291453</v>
      </c>
      <c r="S41" s="245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18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8">
        <f t="shared" si="20"/>
        <v>1122149.49</v>
      </c>
      <c r="F42" s="114">
        <v>242240.12</v>
      </c>
      <c r="G42" s="115">
        <v>286815.46999999997</v>
      </c>
      <c r="H42" s="90">
        <v>33121</v>
      </c>
      <c r="I42" s="88">
        <v>24942.5</v>
      </c>
      <c r="J42" s="88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90">
        <v>43.29</v>
      </c>
      <c r="O42" s="73"/>
      <c r="P42" s="160">
        <v>310300.32999999996</v>
      </c>
      <c r="Q42" s="73">
        <f t="shared" si="25"/>
        <v>457814.39</v>
      </c>
      <c r="R42" s="117">
        <v>273479.86</v>
      </c>
      <c r="S42" s="73">
        <v>56172.14</v>
      </c>
      <c r="T42" s="73">
        <v>49163.990000000005</v>
      </c>
      <c r="U42" s="73">
        <v>200</v>
      </c>
      <c r="V42" s="137">
        <v>78798.399999999994</v>
      </c>
    </row>
    <row r="43" spans="1:22" x14ac:dyDescent="0.25">
      <c r="A43" s="318"/>
      <c r="B43" s="72" t="s">
        <v>892</v>
      </c>
      <c r="C43" s="73">
        <f t="shared" si="18"/>
        <v>0</v>
      </c>
      <c r="D43" s="73">
        <f t="shared" si="19"/>
        <v>0</v>
      </c>
      <c r="E43" s="108">
        <f t="shared" si="20"/>
        <v>0</v>
      </c>
      <c r="F43" s="92"/>
      <c r="G43" s="73"/>
      <c r="H43" s="90"/>
      <c r="I43" s="73"/>
      <c r="J43" s="73"/>
      <c r="K43" s="73">
        <f t="shared" si="24"/>
        <v>0</v>
      </c>
      <c r="L43" s="73"/>
      <c r="M43" s="73"/>
      <c r="N43" s="90"/>
      <c r="O43" s="73"/>
      <c r="P43" s="73"/>
      <c r="Q43" s="73">
        <f t="shared" si="25"/>
        <v>0</v>
      </c>
      <c r="R43" s="73"/>
      <c r="S43" s="73"/>
      <c r="T43" s="73"/>
      <c r="U43" s="73"/>
      <c r="V43" s="73"/>
    </row>
    <row r="44" spans="1:22" x14ac:dyDescent="0.25">
      <c r="A44" s="319"/>
      <c r="B44" s="74" t="s">
        <v>880</v>
      </c>
      <c r="C44" s="75">
        <f t="shared" si="18"/>
        <v>37792298.100000001</v>
      </c>
      <c r="D44" s="76">
        <f>SUM(D32:D43)</f>
        <v>37792298.100000001</v>
      </c>
      <c r="E44" s="76">
        <f t="shared" ref="E44:V44" si="26">SUM(E32:E43)</f>
        <v>16733173.74</v>
      </c>
      <c r="F44" s="76">
        <f t="shared" si="26"/>
        <v>2542587.1</v>
      </c>
      <c r="G44" s="76">
        <f t="shared" si="26"/>
        <v>3288852.2799999993</v>
      </c>
      <c r="H44" s="76">
        <f t="shared" si="26"/>
        <v>565502.65999999992</v>
      </c>
      <c r="I44" s="76">
        <f t="shared" si="26"/>
        <v>937168.28</v>
      </c>
      <c r="J44" s="76">
        <f t="shared" si="26"/>
        <v>9399063.4199999999</v>
      </c>
      <c r="K44" s="76">
        <f t="shared" si="26"/>
        <v>16099160.509999998</v>
      </c>
      <c r="L44" s="76">
        <f t="shared" si="26"/>
        <v>13908310.100000001</v>
      </c>
      <c r="M44" s="76">
        <f t="shared" si="26"/>
        <v>784455.95000000019</v>
      </c>
      <c r="N44" s="76">
        <f t="shared" si="26"/>
        <v>124894.90999999999</v>
      </c>
      <c r="O44" s="76">
        <f t="shared" si="26"/>
        <v>0</v>
      </c>
      <c r="P44" s="76">
        <f t="shared" si="26"/>
        <v>1281499.5499999998</v>
      </c>
      <c r="Q44" s="76">
        <f t="shared" si="26"/>
        <v>4959963.8500000006</v>
      </c>
      <c r="R44" s="76">
        <f t="shared" si="26"/>
        <v>3161991.05</v>
      </c>
      <c r="S44" s="76">
        <f t="shared" si="26"/>
        <v>637662.47000000009</v>
      </c>
      <c r="T44" s="76">
        <f t="shared" si="26"/>
        <v>173569.34000000003</v>
      </c>
      <c r="U44" s="76">
        <f t="shared" si="26"/>
        <v>140036.60999999999</v>
      </c>
      <c r="V44" s="76">
        <f t="shared" si="26"/>
        <v>846704.38000000012</v>
      </c>
    </row>
    <row r="48" spans="1:22" x14ac:dyDescent="0.25">
      <c r="F48" s="78"/>
      <c r="G48" s="78"/>
      <c r="H48" s="78"/>
      <c r="I48" s="78"/>
      <c r="J48" s="78"/>
    </row>
    <row r="50" spans="5:12" x14ac:dyDescent="0.25">
      <c r="E50" s="309"/>
    </row>
    <row r="52" spans="5:12" x14ac:dyDescent="0.25">
      <c r="H52" s="308"/>
    </row>
    <row r="54" spans="5:12" x14ac:dyDescent="0.25">
      <c r="L54" s="308"/>
    </row>
    <row r="55" spans="5:12" x14ac:dyDescent="0.25">
      <c r="L55" s="308"/>
    </row>
  </sheetData>
  <mergeCells count="8">
    <mergeCell ref="D1:D2"/>
    <mergeCell ref="B3:B5"/>
    <mergeCell ref="A3:A5"/>
    <mergeCell ref="Q4:Q5"/>
    <mergeCell ref="K4:K5"/>
    <mergeCell ref="A6:A18"/>
    <mergeCell ref="A32:A44"/>
    <mergeCell ref="A19:A31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22" activePane="bottomRight" state="frozen"/>
      <selection pane="topRight" activeCell="C1" sqref="C1"/>
      <selection pane="bottomLeft" activeCell="A9" sqref="A9"/>
      <selection pane="bottomRight" activeCell="J41" sqref="J4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3.14062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4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4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4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4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4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4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4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4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4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4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4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4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4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4">
        <v>2024</v>
      </c>
      <c r="B31" s="4" t="s">
        <v>881</v>
      </c>
      <c r="C31" s="264">
        <f>SUM(D31:M31)</f>
        <v>322865.37</v>
      </c>
      <c r="D31" s="300">
        <v>117550.5</v>
      </c>
      <c r="E31" s="265">
        <v>68061.38</v>
      </c>
      <c r="F31" s="264"/>
      <c r="G31" s="266">
        <v>21850.6</v>
      </c>
      <c r="H31" s="267"/>
      <c r="I31" s="268">
        <v>18110.5</v>
      </c>
      <c r="J31" s="268">
        <v>6305</v>
      </c>
      <c r="K31" s="269">
        <v>40866.199999999997</v>
      </c>
      <c r="L31" s="269">
        <v>10320.19</v>
      </c>
      <c r="M31" s="264">
        <v>39801</v>
      </c>
      <c r="N31" s="116"/>
    </row>
    <row r="32" spans="1:16" s="2" customFormat="1" ht="16.5" x14ac:dyDescent="0.3">
      <c r="A32" s="324"/>
      <c r="B32" s="6" t="s">
        <v>882</v>
      </c>
      <c r="C32" s="272">
        <f>SUM(D32:M32)</f>
        <v>240840.58000000002</v>
      </c>
      <c r="D32" s="301">
        <v>113147.16</v>
      </c>
      <c r="E32" s="273">
        <v>12187.52</v>
      </c>
      <c r="F32" s="272">
        <v>2762.4</v>
      </c>
      <c r="G32" s="274">
        <v>11184.5</v>
      </c>
      <c r="H32" s="275"/>
      <c r="I32" s="274">
        <v>19880</v>
      </c>
      <c r="J32" s="177">
        <v>8885</v>
      </c>
      <c r="K32" s="276">
        <v>12435</v>
      </c>
      <c r="L32" s="276"/>
      <c r="M32" s="272">
        <v>60359</v>
      </c>
      <c r="N32" s="116"/>
    </row>
    <row r="33" spans="1:16" s="2" customFormat="1" ht="16.5" x14ac:dyDescent="0.3">
      <c r="A33" s="324"/>
      <c r="B33" s="6" t="s">
        <v>883</v>
      </c>
      <c r="C33" s="277">
        <f t="shared" ref="C33:C43" si="4">SUM(D33:M33)</f>
        <v>550791.57999999996</v>
      </c>
      <c r="D33" s="302">
        <v>167481.01999999999</v>
      </c>
      <c r="E33" s="236">
        <v>223827.9</v>
      </c>
      <c r="F33" s="272">
        <v>14500.16</v>
      </c>
      <c r="G33" s="274">
        <v>10210</v>
      </c>
      <c r="H33" s="274"/>
      <c r="I33" s="136">
        <v>22135</v>
      </c>
      <c r="J33" s="278">
        <v>7841.5</v>
      </c>
      <c r="K33" s="278">
        <v>10929</v>
      </c>
      <c r="L33" s="279"/>
      <c r="M33" s="272">
        <v>93867</v>
      </c>
      <c r="N33" s="116"/>
    </row>
    <row r="34" spans="1:16" s="2" customFormat="1" ht="16.5" x14ac:dyDescent="0.3">
      <c r="A34" s="324"/>
      <c r="B34" s="6" t="s">
        <v>884</v>
      </c>
      <c r="C34" s="277">
        <f t="shared" si="4"/>
        <v>795539.16</v>
      </c>
      <c r="D34" s="303">
        <v>336722.02</v>
      </c>
      <c r="E34" s="280">
        <v>109405.98999999999</v>
      </c>
      <c r="F34" s="272">
        <v>763.08</v>
      </c>
      <c r="G34" s="273">
        <v>13522.15</v>
      </c>
      <c r="H34" s="288">
        <f>16990+159759</f>
        <v>176749</v>
      </c>
      <c r="I34" s="289">
        <v>21486</v>
      </c>
      <c r="J34" s="198">
        <v>6583.5</v>
      </c>
      <c r="K34" s="282">
        <v>10730</v>
      </c>
      <c r="L34" s="282">
        <v>8690</v>
      </c>
      <c r="M34" s="272">
        <f>110789.8+97.62</f>
        <v>110887.42</v>
      </c>
      <c r="N34" s="116"/>
    </row>
    <row r="35" spans="1:16" s="122" customFormat="1" ht="16.5" x14ac:dyDescent="0.3">
      <c r="A35" s="324"/>
      <c r="B35" s="263" t="s">
        <v>885</v>
      </c>
      <c r="C35" s="276">
        <f t="shared" si="4"/>
        <v>384613.46</v>
      </c>
      <c r="D35" s="304">
        <v>196234.45</v>
      </c>
      <c r="E35" s="273">
        <v>30109.63</v>
      </c>
      <c r="F35" s="276">
        <v>276</v>
      </c>
      <c r="G35" s="281">
        <v>10091</v>
      </c>
      <c r="H35" s="288"/>
      <c r="I35" s="273">
        <v>22685</v>
      </c>
      <c r="J35" s="282">
        <v>9085.5</v>
      </c>
      <c r="K35" s="290">
        <v>14097</v>
      </c>
      <c r="L35" s="290">
        <v>30452.880000000001</v>
      </c>
      <c r="M35" s="276">
        <v>71582</v>
      </c>
      <c r="N35" s="116"/>
      <c r="O35" s="262"/>
      <c r="P35" s="262"/>
    </row>
    <row r="36" spans="1:16" s="2" customFormat="1" ht="16.5" x14ac:dyDescent="0.3">
      <c r="A36" s="324"/>
      <c r="B36" s="6" t="s">
        <v>886</v>
      </c>
      <c r="C36" s="272">
        <f t="shared" si="4"/>
        <v>273949.73</v>
      </c>
      <c r="D36" s="303">
        <v>109146.55</v>
      </c>
      <c r="E36" s="273">
        <v>26723.91</v>
      </c>
      <c r="F36" s="272">
        <v>5778.27</v>
      </c>
      <c r="G36" s="281">
        <v>10447</v>
      </c>
      <c r="H36" s="291"/>
      <c r="I36" s="198">
        <v>23830</v>
      </c>
      <c r="J36" s="282">
        <v>6892</v>
      </c>
      <c r="K36" s="292">
        <v>21466</v>
      </c>
      <c r="L36" s="279"/>
      <c r="M36" s="272">
        <v>69666</v>
      </c>
      <c r="N36" s="116"/>
      <c r="O36" s="116"/>
    </row>
    <row r="37" spans="1:16" s="2" customFormat="1" ht="16.5" x14ac:dyDescent="0.3">
      <c r="A37" s="324"/>
      <c r="B37" s="6" t="s">
        <v>887</v>
      </c>
      <c r="C37" s="283">
        <f t="shared" si="4"/>
        <v>1774284</v>
      </c>
      <c r="D37" s="305">
        <v>141541.19</v>
      </c>
      <c r="E37" s="273">
        <v>341385.62</v>
      </c>
      <c r="F37" s="272"/>
      <c r="G37" s="273">
        <v>12128</v>
      </c>
      <c r="H37" s="293">
        <f>52860+94954+69430+7410+6745+2850</f>
        <v>234249</v>
      </c>
      <c r="I37" s="294">
        <v>31235.5</v>
      </c>
      <c r="J37" s="282">
        <v>10368</v>
      </c>
      <c r="K37" s="290">
        <v>11465</v>
      </c>
      <c r="L37" s="290">
        <v>926953.19000000006</v>
      </c>
      <c r="M37" s="272">
        <f>64959-0.5</f>
        <v>64958.5</v>
      </c>
      <c r="N37" s="116"/>
      <c r="O37" s="116"/>
    </row>
    <row r="38" spans="1:16" s="2" customFormat="1" ht="16.5" x14ac:dyDescent="0.3">
      <c r="A38" s="324"/>
      <c r="B38" s="6" t="s">
        <v>888</v>
      </c>
      <c r="C38" s="283">
        <f t="shared" si="4"/>
        <v>393901.12</v>
      </c>
      <c r="D38" s="306">
        <v>196601.67</v>
      </c>
      <c r="E38" s="236">
        <v>39215.33</v>
      </c>
      <c r="F38" s="272">
        <v>848.75</v>
      </c>
      <c r="G38" s="273">
        <v>19350</v>
      </c>
      <c r="H38" s="273"/>
      <c r="I38" s="289">
        <v>27590</v>
      </c>
      <c r="J38" s="295">
        <v>15256</v>
      </c>
      <c r="K38" s="289">
        <v>1281</v>
      </c>
      <c r="L38" s="289">
        <v>26218.12</v>
      </c>
      <c r="M38" s="272">
        <v>67540.25</v>
      </c>
      <c r="N38" s="116"/>
      <c r="P38" s="118"/>
    </row>
    <row r="39" spans="1:16" s="2" customFormat="1" ht="16.5" x14ac:dyDescent="0.3">
      <c r="A39" s="324"/>
      <c r="B39" s="6" t="s">
        <v>889</v>
      </c>
      <c r="C39" s="272">
        <f t="shared" si="4"/>
        <v>406146.89</v>
      </c>
      <c r="D39" s="303">
        <v>158978.25</v>
      </c>
      <c r="E39" s="273">
        <v>141685.09000000003</v>
      </c>
      <c r="F39" s="272">
        <v>5425.55</v>
      </c>
      <c r="G39" s="273">
        <v>12205</v>
      </c>
      <c r="H39" s="296"/>
      <c r="I39" s="294">
        <v>24915</v>
      </c>
      <c r="J39" s="282">
        <v>6395</v>
      </c>
      <c r="K39" s="282">
        <v>13551</v>
      </c>
      <c r="L39" s="282"/>
      <c r="M39" s="272">
        <v>42992</v>
      </c>
      <c r="N39" s="116"/>
      <c r="O39" s="116"/>
    </row>
    <row r="40" spans="1:16" s="2" customFormat="1" ht="16.5" x14ac:dyDescent="0.3">
      <c r="A40" s="324"/>
      <c r="B40" s="6" t="s">
        <v>890</v>
      </c>
      <c r="C40" s="284">
        <f t="shared" si="4"/>
        <v>1145290.6100000001</v>
      </c>
      <c r="D40" s="307">
        <v>315922.53000000003</v>
      </c>
      <c r="E40" s="273">
        <v>18908.14</v>
      </c>
      <c r="F40" s="284">
        <v>10515.9</v>
      </c>
      <c r="G40" s="273">
        <v>14931</v>
      </c>
      <c r="H40" s="297">
        <v>381018.5</v>
      </c>
      <c r="I40" s="273">
        <v>26630</v>
      </c>
      <c r="J40" s="282">
        <v>13880.5</v>
      </c>
      <c r="K40" s="298">
        <v>20491.18</v>
      </c>
      <c r="L40" s="298">
        <v>204599.35</v>
      </c>
      <c r="M40" s="284">
        <v>138393.51</v>
      </c>
      <c r="N40" s="116"/>
      <c r="O40" s="118"/>
      <c r="P40" s="116"/>
    </row>
    <row r="41" spans="1:16" s="2" customFormat="1" x14ac:dyDescent="0.25">
      <c r="A41" s="324"/>
      <c r="B41" s="6" t="s">
        <v>891</v>
      </c>
      <c r="C41" s="286">
        <f t="shared" si="4"/>
        <v>248231.88999999998</v>
      </c>
      <c r="D41" s="285">
        <v>121053.06</v>
      </c>
      <c r="E41" s="286">
        <v>32977.229999999996</v>
      </c>
      <c r="F41" s="286">
        <v>16781.099999999999</v>
      </c>
      <c r="G41" s="286">
        <v>9197</v>
      </c>
      <c r="H41" s="286"/>
      <c r="I41" s="286">
        <v>22285</v>
      </c>
      <c r="J41" s="286">
        <v>7361.5</v>
      </c>
      <c r="K41" s="286">
        <v>16022</v>
      </c>
      <c r="L41" s="286"/>
      <c r="M41" s="286">
        <v>22555</v>
      </c>
      <c r="N41" s="116"/>
      <c r="O41" s="118">
        <v>248231.38999999996</v>
      </c>
      <c r="P41" s="118"/>
    </row>
    <row r="42" spans="1:16" s="2" customFormat="1" ht="21.75" customHeight="1" x14ac:dyDescent="0.3">
      <c r="A42" s="324"/>
      <c r="B42" s="6" t="s">
        <v>892</v>
      </c>
      <c r="C42" s="286">
        <f t="shared" si="4"/>
        <v>0</v>
      </c>
      <c r="D42" s="285"/>
      <c r="E42" s="286"/>
      <c r="F42" s="286"/>
      <c r="G42" s="286"/>
      <c r="H42" s="286"/>
      <c r="I42" s="286"/>
      <c r="J42" s="287"/>
      <c r="K42" s="177"/>
      <c r="L42" s="177"/>
      <c r="M42" s="286"/>
      <c r="O42" s="118">
        <f>+C41-O41</f>
        <v>0.50000000002910383</v>
      </c>
      <c r="P42" s="118"/>
    </row>
    <row r="43" spans="1:16" s="2" customFormat="1" x14ac:dyDescent="0.25">
      <c r="A43" s="324"/>
      <c r="B43" s="5" t="s">
        <v>880</v>
      </c>
      <c r="C43" s="270">
        <f t="shared" si="4"/>
        <v>6536454.3899999987</v>
      </c>
      <c r="D43" s="271">
        <f>SUM(D31:D42)</f>
        <v>1974378.4</v>
      </c>
      <c r="E43" s="271">
        <f>SUM(E31:E42)</f>
        <v>1044487.7399999999</v>
      </c>
      <c r="F43" s="271">
        <f>SUM(F31:F42)</f>
        <v>57651.21</v>
      </c>
      <c r="G43" s="271">
        <f t="shared" ref="G43:L43" si="5">SUM(G31:G42)</f>
        <v>145116.25</v>
      </c>
      <c r="H43" s="271">
        <f t="shared" si="5"/>
        <v>792016.5</v>
      </c>
      <c r="I43" s="271">
        <f>SUM(I31:I42)</f>
        <v>260782</v>
      </c>
      <c r="J43" s="271">
        <f t="shared" si="5"/>
        <v>98853.5</v>
      </c>
      <c r="K43" s="271">
        <f t="shared" si="5"/>
        <v>173333.38</v>
      </c>
      <c r="L43" s="271">
        <f t="shared" si="5"/>
        <v>1207233.73</v>
      </c>
      <c r="M43" s="271">
        <f>SUM(M31:M42)</f>
        <v>782601.67999999993</v>
      </c>
      <c r="O43" s="118"/>
      <c r="P43" s="118"/>
    </row>
    <row r="44" spans="1:16" s="2" customFormat="1" x14ac:dyDescent="0.25">
      <c r="D44" s="3"/>
      <c r="E44" s="3"/>
      <c r="F44" s="3"/>
      <c r="O44" s="118"/>
    </row>
    <row r="45" spans="1:16" s="2" customFormat="1" x14ac:dyDescent="0.25">
      <c r="D45" s="3"/>
      <c r="E45" s="3"/>
      <c r="F45" s="3"/>
    </row>
    <row r="46" spans="1:16" s="2" customFormat="1" x14ac:dyDescent="0.25">
      <c r="D46" s="3"/>
      <c r="E46" s="3"/>
      <c r="F46" s="3"/>
    </row>
    <row r="47" spans="1:16" s="2" customFormat="1" x14ac:dyDescent="0.25">
      <c r="D47" s="3"/>
      <c r="E47" s="3"/>
      <c r="F47" s="3"/>
      <c r="K47" s="116"/>
    </row>
    <row r="48" spans="1:16" s="2" customFormat="1" x14ac:dyDescent="0.25">
      <c r="C48" s="118"/>
      <c r="D48" s="3"/>
      <c r="E48" s="299"/>
      <c r="F48" s="3"/>
      <c r="I48" s="118"/>
      <c r="L48" s="118"/>
    </row>
    <row r="49" spans="3:15" s="2" customFormat="1" x14ac:dyDescent="0.25">
      <c r="D49" s="3"/>
      <c r="E49" s="3"/>
      <c r="F49" s="3"/>
      <c r="L49" s="118"/>
    </row>
    <row r="50" spans="3:15" s="2" customFormat="1" x14ac:dyDescent="0.25">
      <c r="C50" s="116"/>
      <c r="D50" s="3"/>
      <c r="E50" s="3"/>
      <c r="F50" s="3"/>
      <c r="I50" s="116"/>
      <c r="O50" s="116"/>
    </row>
    <row r="51" spans="3:15" s="2" customFormat="1" x14ac:dyDescent="0.25">
      <c r="D51" s="3"/>
      <c r="E51" s="3"/>
      <c r="F51" s="3"/>
      <c r="I51" s="118"/>
      <c r="L51" s="116"/>
    </row>
    <row r="52" spans="3:15" s="2" customFormat="1" x14ac:dyDescent="0.25">
      <c r="D52" s="3"/>
      <c r="E52" s="3"/>
      <c r="F52" s="3"/>
    </row>
    <row r="53" spans="3:15" s="2" customFormat="1" x14ac:dyDescent="0.25">
      <c r="D53" s="3"/>
      <c r="E53" s="3"/>
      <c r="F53" s="3"/>
      <c r="I53" s="118"/>
    </row>
    <row r="54" spans="3:15" s="2" customFormat="1" x14ac:dyDescent="0.25">
      <c r="D54" s="3"/>
      <c r="E54" s="3"/>
      <c r="F54" s="3"/>
    </row>
    <row r="55" spans="3:15" s="2" customFormat="1" x14ac:dyDescent="0.25">
      <c r="D55" s="3"/>
      <c r="E55" s="3"/>
      <c r="F55" s="3"/>
    </row>
    <row r="56" spans="3:15" s="2" customFormat="1" x14ac:dyDescent="0.25">
      <c r="D56" s="3"/>
      <c r="E56" s="3"/>
      <c r="F56" s="3"/>
    </row>
    <row r="57" spans="3:15" s="2" customFormat="1" x14ac:dyDescent="0.25">
      <c r="D57" s="3"/>
      <c r="E57" s="3"/>
      <c r="F57" s="3"/>
    </row>
    <row r="58" spans="3:15" s="2" customFormat="1" x14ac:dyDescent="0.25">
      <c r="D58" s="3"/>
      <c r="E58" s="3"/>
      <c r="F58" s="3"/>
    </row>
    <row r="59" spans="3:15" s="2" customFormat="1" x14ac:dyDescent="0.25">
      <c r="D59" s="3"/>
      <c r="E59" s="3"/>
      <c r="F59" s="3"/>
    </row>
    <row r="60" spans="3:15" s="2" customFormat="1" x14ac:dyDescent="0.25">
      <c r="D60" s="3"/>
      <c r="E60" s="3"/>
      <c r="F60" s="3"/>
    </row>
    <row r="61" spans="3:15" s="2" customFormat="1" x14ac:dyDescent="0.25">
      <c r="D61" s="3"/>
      <c r="E61" s="3"/>
      <c r="F61" s="3"/>
    </row>
    <row r="62" spans="3:15" s="2" customFormat="1" x14ac:dyDescent="0.25">
      <c r="D62" s="3"/>
      <c r="E62" s="3"/>
      <c r="F62" s="3"/>
    </row>
    <row r="63" spans="3:15" s="2" customFormat="1" x14ac:dyDescent="0.25">
      <c r="D63" s="3"/>
      <c r="E63" s="3"/>
      <c r="F63" s="3"/>
    </row>
    <row r="64" spans="3:15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2">
    <mergeCell ref="A18:A30"/>
    <mergeCell ref="A31:A43"/>
  </mergeCells>
  <pageMargins left="0.25" right="0.25" top="0.75" bottom="0.75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2024-12-09T12:16:33Z</dcterms:modified>
</cp:coreProperties>
</file>